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49A0C2B3-96AC-4379-89B2-317934A65329}" xr6:coauthVersionLast="47" xr6:coauthVersionMax="47" xr10:uidLastSave="{00000000-0000-0000-0000-000000000000}"/>
  <bookViews>
    <workbookView xWindow="915" yWindow="-98" windowWidth="27983" windowHeight="16395" activeTab="3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<sst xmlns="http://schemas.openxmlformats.org/spreadsheetml/2006/main" count="793" uniqueCount="331">
  <si>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</si>
  <si>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</si>
  <si>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</si>
  <si>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</si>
  <si>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</si>
  <si>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</si>
  <si>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</si>
  <si>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</si>
  <si>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</si>
  <si>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</si>
  <si>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</si>
  <si>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</si>
  <si>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</si>
  <si>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</si>
  <si>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</si>
  <si>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</si>
  <si>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</si>
  <si>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</si>
  <si>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</si>
  <si>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</si>
  <si>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</si>
  <si>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</si>
  <si>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</si>
  <si>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</si>
  <si>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</si>
  <si>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</si>
  <si>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</si>
  <si>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</si>
  <si>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</si>
  <si>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</si>
  <si>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</si>
  <si>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</si>
  <si>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</si>
  <si>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</si>
  <si>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</si>
  <si>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</si>
  <si>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</si>
  <si>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</si>
  <si>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</si>
  <si>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</si>
  <si>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</si>
  <si>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</si>
  <si>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</si>
  <si>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</si>
  <si>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</si>
  <si>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</si>
  <si>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</si>
  <si>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</si>
  <si>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</si>
  <si>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</si>
  <si>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</si>
  <si>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</si>
  <si>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</si>
  <si>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</si>
  <si>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</si>
  <si>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</si>
  <si>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</si>
  <si>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</si>
  <si>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</si>
  <si>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</si>
  <si>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</si>
  <si>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</si>
  <si>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</si>
  <si>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</si>
  <si>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</si>
  <si>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</si>
  <si>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</si>
  <si>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</si>
  <si>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</si>
  <si>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</si>
  <si>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</si>
  <si>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</si>
  <si>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</si>
  <si>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</si>
  <si>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</si>
  <si>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</si>
  <si>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</si>
  <si>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</si>
  <si>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</si>
  <si>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</si>
  <si>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</si>
  <si>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</si>
  <si>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</si>
  <si>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</si>
  <si>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</si>
  <si>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</si>
  <si>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</si>
  <si>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</si>
  <si>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</si>
  <si>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</si>
  <si>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</si>
  <si>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</si>
  <si>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</si>
  <si>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</si>
  <si>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</si>
  <si>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</si>
  <si>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</si>
  <si>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</si>
  <si>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</si>
  <si>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</si>
  <si>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</si>
  <si>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</si>
  <si>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</si>
  <si>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</si>
  <si>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</si>
  <si>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</si>
  <si>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</si>
  <si>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</si>
  <si>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</si>
  <si>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</si>
  <si>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</si>
  <si>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</si>
  <si>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</si>
  <si>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</si>
  <si>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</si>
  <si>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</si>
  <si>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</si>
  <si>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</si>
  <si>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</si>
  <si>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</si>
  <si>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</si>
  <si>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</si>
  <si>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</si>
  <si>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</si>
  <si>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</si>
  <si>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</si>
  <si>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</si>
  <si>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</si>
  <si>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</si>
  <si>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</si>
  <si>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</si>
  <si>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</si>
  <si>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</si>
  <si>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</si>
  <si>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</si>
  <si>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</si>
  <si>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</si>
  <si>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</si>
  <si>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</si>
  <si>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</si>
  <si>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</si>
  <si>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</si>
  <si>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</si>
  <si>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</si>
  <si>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</si>
  <si>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</si>
  <si>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</si>
  <si>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</si>
  <si>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</si>
  <si>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</si>
  <si>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</si>
  <si>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</si>
  <si>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</si>
  <si>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</si>
  <si>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</si>
  <si>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</si>
  <si>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</si>
  <si>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</si>
  <si>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</si>
  <si>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</si>
  <si>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</si>
  <si>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</si>
  <si>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</si>
  <si>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</si>
  <si>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</si>
  <si>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</si>
  <si>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</si>
  <si>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</si>
  <si>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</si>
  <si>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</si>
  <si>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</si>
  <si>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</si>
  <si>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</si>
  <si>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</si>
  <si>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</si>
  <si>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</si>
  <si>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</si>
  <si>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</si>
  <si>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</si>
  <si>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</si>
  <si>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</si>
  <si>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</si>
  <si>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</si>
  <si>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</si>
  <si>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</si>
  <si>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</si>
  <si>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</si>
  <si>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</si>
  <si>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</si>
  <si>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</si>
  <si>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</si>
  <si>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</si>
  <si>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</si>
  <si>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</si>
  <si>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</si>
  <si>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</si>
  <si>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</si>
  <si>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</si>
  <si>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</si>
  <si>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</si>
  <si>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</si>
  <si>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</si>
  <si>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</si>
  <si>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</si>
  <si>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</si>
  <si>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</si>
  <si>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</si>
  <si>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</si>
  <si>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</si>
  <si>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</si>
  <si>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</si>
  <si>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</si>
  <si>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</si>
  <si>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</si>
  <si>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</si>
  <si>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</si>
  <si>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</si>
  <si>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</si>
  <si>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</si>
  <si>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</si>
  <si>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</si>
  <si>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</si>
  <si>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</si>
  <si>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</si>
  <si>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</si>
  <si>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</si>
  <si>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</si>
  <si>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</si>
  <si>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</si>
  <si>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</si>
  <si>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</si>
  <si>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</si>
  <si>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</si>
  <si>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</si>
  <si>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</si>
  <si>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</si>
  <si>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</si>
  <si>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</si>
  <si>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</si>
  <si>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</si>
  <si>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</si>
  <si>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</si>
  <si>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</si>
  <si>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</si>
  <si>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</si>
  <si>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</si>
  <si>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</si>
  <si>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</si>
  <si>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</si>
  <si>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</si>
  <si>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</si>
  <si>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</si>
  <si>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</si>
  <si>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</si>
  <si>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</si>
  <si>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</si>
  <si>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</si>
  <si>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</si>
  <si>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</si>
  <si>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</si>
  <si>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</si>
  <si>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</si>
  <si>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</si>
  <si>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</si>
  <si>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</si>
  <si>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</si>
  <si>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</si>
  <si>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</si>
  <si>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</si>
  <si>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</si>
  <si>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</si>
  <si>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</si>
  <si>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</si>
  <si>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</si>
  <si>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</si>
  <si>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</si>
  <si>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</si>
  <si>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</si>
  <si>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</si>
  <si>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</si>
  <si>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</si>
  <si>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</si>
  <si>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</si>
  <si>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</si>
  <si>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</si>
  <si>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</si>
  <si>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</si>
  <si>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</si>
  <si>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</si>
  <si>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</si>
  <si>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</si>
  <si>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</si>
  <si>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</si>
  <si>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</si>
  <si>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</si>
  <si>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</si>
  <si>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</si>
  <si>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</si>
  <si>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</si>
  <si>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</si>
  <si>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</si>
  <si>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</si>
  <si>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</si>
  <si>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</si>
  <si>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</si>
  <si>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</si>
  <si>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</si>
  <si>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</si>
  <si>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</si>
  <si>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</si>
  <si>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</si>
  <si>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</si>
  <si>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</si>
  <si>
    <t>Natural Gas</t>
  </si>
  <si>
    <t>Grid Electricity</t>
  </si>
  <si>
    <t>Diesel</t>
  </si>
  <si>
    <t>Water</t>
  </si>
  <si>
    <t>Solids to CHP</t>
  </si>
  <si>
    <t>Solids to Land Application</t>
  </si>
  <si>
    <t>Solids to Disposal</t>
  </si>
  <si>
    <t>Gas to CHP</t>
  </si>
  <si>
    <t>Gas to Disposal</t>
  </si>
  <si>
    <t>AP to Disposal</t>
  </si>
  <si>
    <t>Facility Construction</t>
  </si>
  <si>
    <t>N Fertilizer</t>
  </si>
  <si>
    <t>P Fertilizer</t>
  </si>
  <si>
    <t>K Fertilizer</t>
  </si>
  <si>
    <t>Solids Storage Facility</t>
  </si>
  <si>
    <t>Liquids Storage Facility</t>
  </si>
  <si>
    <t>N Content</t>
  </si>
  <si>
    <t>Bio-oil to CHP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</si>
</sst>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(US$/ton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(US$/ton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556655" y="925800"/>
          <a:ext cx="4352527" cy="3817527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556654" y="5128846"/>
          <a:ext cx="4360809" cy="3845267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442189"/>
          <a:ext cx="7669088" cy="5571024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678864" y="3381376"/>
          <a:ext cx="7664696" cy="5556004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8991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C349EEC9-4BD3-B278-C8D0-AF4AD21FC77E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78866" cy="6877405"/>
        </a:xfrm>
      </xdr:grpSpPr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421CCAD2-3943-8B52-A9F7-DB1F0FF9B5DE}"/>
              </a:ext>
            </a:extLst>
          </xdr:cNvPr>
          <xdr:cNvGrpSpPr/>
        </xdr:nvGrpSpPr>
        <xdr:grpSpPr>
          <a:xfrm>
            <a:off x="0" y="19416"/>
            <a:ext cx="9678866" cy="6877405"/>
            <a:chOff x="0" y="19416"/>
            <a:chExt cx="9678866" cy="6877405"/>
          </a:xfrm>
        </xdr:grpSpPr>
        <xdr:grpSp>
          <xdr:nvGrpSpPr>
            <xdr:cNvPr id="33" name="Group 32">
              <a:extLst>
                <a:ext uri="{FF2B5EF4-FFF2-40B4-BE49-F238E27FC236}">
                  <a16:creationId xmlns:a16="http://schemas.microsoft.com/office/drawing/2014/main" id="{7A12E3D5-3B8D-D2BE-8F66-404EF191E415}"/>
                </a:ext>
              </a:extLst>
            </xdr:cNvPr>
            <xdr:cNvGrpSpPr/>
          </xdr:nvGrpSpPr>
          <xdr:grpSpPr>
            <a:xfrm>
              <a:off x="0" y="19416"/>
              <a:ext cx="9678866" cy="6877405"/>
              <a:chOff x="0" y="19416"/>
              <a:chExt cx="9627577" cy="7016617"/>
            </a:xfrm>
          </xdr:grpSpPr>
          <xdr:grpSp>
            <xdr:nvGrpSpPr>
              <xdr:cNvPr id="27" name="Group 26">
                <a:extLst>
                  <a:ext uri="{FF2B5EF4-FFF2-40B4-BE49-F238E27FC236}">
                    <a16:creationId xmlns:a16="http://schemas.microsoft.com/office/drawing/2014/main" id="{62C839F0-3BDD-CD00-B31E-BE77D79B0383}"/>
                  </a:ext>
                </a:extLst>
              </xdr:cNvPr>
              <xdr:cNvGrpSpPr/>
            </xdr:nvGrpSpPr>
            <xdr:grpSpPr>
              <a:xfrm>
                <a:off x="8930" y="48901"/>
                <a:ext cx="9550966" cy="6987132"/>
                <a:chOff x="8930" y="44139"/>
                <a:chExt cx="9551800" cy="6888390"/>
              </a:xfrm>
            </xdr:grpSpPr>
            <xdr:grpSp>
              <xdr:nvGrpSpPr>
                <xdr:cNvPr id="23" name="Group 22">
                  <a:extLst>
                    <a:ext uri="{FF2B5EF4-FFF2-40B4-BE49-F238E27FC236}">
                      <a16:creationId xmlns:a16="http://schemas.microsoft.com/office/drawing/2014/main" id="{34A29B46-CF7D-D1D3-D682-874C94BAA5A0}"/>
                    </a:ext>
                  </a:extLst>
                </xdr:cNvPr>
                <xdr:cNvGrpSpPr/>
              </xdr:nvGrpSpPr>
              <xdr:grpSpPr>
                <a:xfrm>
                  <a:off x="8930" y="44139"/>
                  <a:ext cx="9551800" cy="6175852"/>
                  <a:chOff x="8930" y="44139"/>
                  <a:chExt cx="9525628" cy="6144778"/>
                </a:xfrm>
              </xdr:grpSpPr>
              <xdr:grpSp>
                <xdr:nvGrpSpPr>
                  <xdr:cNvPr id="11" name="Group 10">
                    <a:extLst>
                      <a:ext uri="{FF2B5EF4-FFF2-40B4-BE49-F238E27FC236}">
                        <a16:creationId xmlns:a16="http://schemas.microsoft.com/office/drawing/2014/main" id="{97CFAB3A-C574-CBF8-6247-707F095BE6BF}"/>
                      </a:ext>
                    </a:extLst>
                  </xdr:cNvPr>
                  <xdr:cNvGrpSpPr/>
                </xdr:nvGrpSpPr>
                <xdr:grpSpPr>
                  <a:xfrm>
                    <a:off x="8930" y="47625"/>
                    <a:ext cx="9525628" cy="6141292"/>
                    <a:chOff x="-1" y="-3433"/>
                    <a:chExt cx="9534931" cy="6152338"/>
                  </a:xfrm>
                </xdr:grpSpPr>
                <xdr:pic>
                  <xdr:nvPicPr>
                    <xdr:cNvPr id="12" name="Picture 11">
                      <a:extLst>
                        <a:ext uri="{FF2B5EF4-FFF2-40B4-BE49-F238E27FC236}">
                          <a16:creationId xmlns:a16="http://schemas.microsoft.com/office/drawing/2014/main" id="{166CA972-C909-4B9F-3F4D-3942F68438AB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1"/>
                    <a:srcRect l="1744" r="2371"/>
                    <a:stretch/>
                  </xdr:blipFill>
                  <xdr:spPr>
                    <a:xfrm>
                      <a:off x="2380" y="0"/>
                      <a:ext cx="4455318" cy="3136454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3" name="Picture 12">
                      <a:extLst>
                        <a:ext uri="{FF2B5EF4-FFF2-40B4-BE49-F238E27FC236}">
                          <a16:creationId xmlns:a16="http://schemas.microsoft.com/office/drawing/2014/main" id="{9FE86FA1-9296-4D7F-1058-4A856412B22D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2"/>
                    <a:srcRect l="4896" t="8186" r="1317" b="4049"/>
                    <a:stretch/>
                  </xdr:blipFill>
                  <xdr:spPr>
                    <a:xfrm>
                      <a:off x="4563194" y="-3433"/>
                      <a:ext cx="4959883" cy="313645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4" name="Picture 13">
                      <a:extLst>
                        <a:ext uri="{FF2B5EF4-FFF2-40B4-BE49-F238E27FC236}">
                          <a16:creationId xmlns:a16="http://schemas.microsoft.com/office/drawing/2014/main" id="{9D30FABA-A828-877E-88D2-532C97A9FD93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3"/>
                    <a:srcRect l="2769" t="4431" r="2593" b="2147"/>
                    <a:stretch/>
                  </xdr:blipFill>
                  <xdr:spPr>
                    <a:xfrm>
                      <a:off x="-1" y="3248540"/>
                      <a:ext cx="4633914" cy="290036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5" name="Picture 14">
                      <a:extLst>
                        <a:ext uri="{FF2B5EF4-FFF2-40B4-BE49-F238E27FC236}">
                          <a16:creationId xmlns:a16="http://schemas.microsoft.com/office/drawing/2014/main" id="{FEA56F06-5A30-E7A3-4844-7530DD317C2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4"/>
                    <a:srcRect l="4780" t="5833" r="5034" b="4653"/>
                    <a:stretch/>
                  </xdr:blipFill>
                  <xdr:spPr>
                    <a:xfrm>
                      <a:off x="4734334" y="3238959"/>
                      <a:ext cx="4800596" cy="290242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sp macro="" textlink="">
                  <xdr:nvSpPr>
                    <xdr:cNvPr id="16" name="TextBox 14">
                      <a:extLst>
                        <a:ext uri="{FF2B5EF4-FFF2-40B4-BE49-F238E27FC236}">
                          <a16:creationId xmlns:a16="http://schemas.microsoft.com/office/drawing/2014/main" id="{DB6760D6-8F34-B199-F491-2BFA1E66B430}"/>
                        </a:ext>
                      </a:extLst>
                    </xdr:cNvPr>
                    <xdr:cNvSpPr txBox="1"/>
                  </xdr:nvSpPr>
                  <xdr:spPr>
                    <a:xfrm>
                      <a:off x="-1" y="51423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a)</a:t>
                      </a:r>
                    </a:p>
                  </xdr:txBody>
                </xdr:sp>
                <xdr:sp macro="" textlink="">
                  <xdr:nvSpPr>
                    <xdr:cNvPr id="17" name="TextBox 15">
                      <a:extLst>
                        <a:ext uri="{FF2B5EF4-FFF2-40B4-BE49-F238E27FC236}">
                          <a16:creationId xmlns:a16="http://schemas.microsoft.com/office/drawing/2014/main" id="{61CA4837-D62B-E49D-591B-68C4689CFBCC}"/>
                        </a:ext>
                      </a:extLst>
                    </xdr:cNvPr>
                    <xdr:cNvSpPr txBox="1"/>
                  </xdr:nvSpPr>
                  <xdr:spPr>
                    <a:xfrm>
                      <a:off x="4563194" y="0"/>
                      <a:ext cx="1275059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b)</a:t>
                      </a:r>
                    </a:p>
                  </xdr:txBody>
                </xdr:sp>
                <xdr:sp macro="" textlink="">
                  <xdr:nvSpPr>
                    <xdr:cNvPr id="18" name="TextBox 16">
                      <a:extLst>
                        <a:ext uri="{FF2B5EF4-FFF2-40B4-BE49-F238E27FC236}">
                          <a16:creationId xmlns:a16="http://schemas.microsoft.com/office/drawing/2014/main" id="{0978512D-10FD-B4F4-5B55-6D7BF2C7F8CE}"/>
                        </a:ext>
                      </a:extLst>
                    </xdr:cNvPr>
                    <xdr:cNvSpPr txBox="1"/>
                  </xdr:nvSpPr>
                  <xdr:spPr>
                    <a:xfrm>
                      <a:off x="2380" y="3245877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c)</a:t>
                      </a:r>
                    </a:p>
                  </xdr:txBody>
                </xdr:sp>
                <xdr:sp macro="" textlink="">
                  <xdr:nvSpPr>
                    <xdr:cNvPr id="19" name="TextBox 17">
                      <a:extLst>
                        <a:ext uri="{FF2B5EF4-FFF2-40B4-BE49-F238E27FC236}">
                          <a16:creationId xmlns:a16="http://schemas.microsoft.com/office/drawing/2014/main" id="{33DDC0FA-82F2-5D91-F5D9-4F9F09C9A213}"/>
                        </a:ext>
                      </a:extLst>
                    </xdr:cNvPr>
                    <xdr:cNvSpPr txBox="1"/>
                  </xdr:nvSpPr>
                  <xdr:spPr>
                    <a:xfrm>
                      <a:off x="4751003" y="3245051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d)</a:t>
                      </a:r>
                    </a:p>
                  </xdr:txBody>
                </xdr:sp>
              </xdr:grpSp>
              <xdr:sp macro="" textlink="">
                <xdr:nvSpPr>
                  <xdr:cNvPr id="2" name="Arrow: Circular 1">
                    <a:extLst>
                      <a:ext uri="{FF2B5EF4-FFF2-40B4-BE49-F238E27FC236}">
                        <a16:creationId xmlns:a16="http://schemas.microsoft.com/office/drawing/2014/main" id="{6F5003E5-8AB0-B7FB-4BA9-33D0C9C51561}"/>
                      </a:ext>
                    </a:extLst>
                  </xdr:cNvPr>
                  <xdr:cNvSpPr/>
                </xdr:nvSpPr>
                <xdr:spPr>
                  <a:xfrm>
                    <a:off x="526852" y="4304708"/>
                    <a:ext cx="814859" cy="590755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3" name="Arrow: Circular 2">
                    <a:extLst>
                      <a:ext uri="{FF2B5EF4-FFF2-40B4-BE49-F238E27FC236}">
                        <a16:creationId xmlns:a16="http://schemas.microsoft.com/office/drawing/2014/main" id="{E22F0C0D-A713-45EE-84E9-7C7B8CB9DCE4}"/>
                      </a:ext>
                    </a:extLst>
                  </xdr:cNvPr>
                  <xdr:cNvSpPr/>
                </xdr:nvSpPr>
                <xdr:spPr>
                  <a:xfrm rot="5400000">
                    <a:off x="717949" y="3490446"/>
                    <a:ext cx="1167220" cy="1418445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700933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4" name="Arrow: Circular 3">
                    <a:extLst>
                      <a:ext uri="{FF2B5EF4-FFF2-40B4-BE49-F238E27FC236}">
                        <a16:creationId xmlns:a16="http://schemas.microsoft.com/office/drawing/2014/main" id="{3BCBF36B-8599-4608-B890-3A0FFE714B6A}"/>
                      </a:ext>
                    </a:extLst>
                  </xdr:cNvPr>
                  <xdr:cNvSpPr/>
                </xdr:nvSpPr>
                <xdr:spPr>
                  <a:xfrm rot="5400000">
                    <a:off x="5894586" y="3620132"/>
                    <a:ext cx="770209" cy="1038102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5" name="Arrow: Circular 4">
                    <a:extLst>
                      <a:ext uri="{FF2B5EF4-FFF2-40B4-BE49-F238E27FC236}">
                        <a16:creationId xmlns:a16="http://schemas.microsoft.com/office/drawing/2014/main" id="{9C26C50D-78A0-40D3-885F-93FADB4BD55D}"/>
                      </a:ext>
                    </a:extLst>
                  </xdr:cNvPr>
                  <xdr:cNvSpPr/>
                </xdr:nvSpPr>
                <xdr:spPr>
                  <a:xfrm rot="14688314">
                    <a:off x="7187813" y="3302564"/>
                    <a:ext cx="1167220" cy="1420291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6" name="Arrow: Circular 5">
                    <a:extLst>
                      <a:ext uri="{FF2B5EF4-FFF2-40B4-BE49-F238E27FC236}">
                        <a16:creationId xmlns:a16="http://schemas.microsoft.com/office/drawing/2014/main" id="{3F3486BE-1AE7-431C-977F-A94706749AE9}"/>
                      </a:ext>
                    </a:extLst>
                  </xdr:cNvPr>
                  <xdr:cNvSpPr/>
                </xdr:nvSpPr>
                <xdr:spPr>
                  <a:xfrm rot="5400000">
                    <a:off x="6864686" y="4810707"/>
                    <a:ext cx="646123" cy="730386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7" name="Arrow: Circular 6">
                    <a:extLst>
                      <a:ext uri="{FF2B5EF4-FFF2-40B4-BE49-F238E27FC236}">
                        <a16:creationId xmlns:a16="http://schemas.microsoft.com/office/drawing/2014/main" id="{7773E51E-10E3-4164-958B-5356987DE9DE}"/>
                      </a:ext>
                    </a:extLst>
                  </xdr:cNvPr>
                  <xdr:cNvSpPr/>
                </xdr:nvSpPr>
                <xdr:spPr>
                  <a:xfrm rot="10257727">
                    <a:off x="7059493" y="4738274"/>
                    <a:ext cx="1169067" cy="1416597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8" name="Arrow: Circular 7">
                    <a:extLst>
                      <a:ext uri="{FF2B5EF4-FFF2-40B4-BE49-F238E27FC236}">
                        <a16:creationId xmlns:a16="http://schemas.microsoft.com/office/drawing/2014/main" id="{C21DCE44-FF0A-476A-AA38-5B664D392F2A}"/>
                      </a:ext>
                    </a:extLst>
                  </xdr:cNvPr>
                  <xdr:cNvSpPr/>
                </xdr:nvSpPr>
                <xdr:spPr>
                  <a:xfrm rot="14688314">
                    <a:off x="7005996" y="1012612"/>
                    <a:ext cx="1045232" cy="1074739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9" name="Arrow: Circular 8">
                    <a:extLst>
                      <a:ext uri="{FF2B5EF4-FFF2-40B4-BE49-F238E27FC236}">
                        <a16:creationId xmlns:a16="http://schemas.microsoft.com/office/drawing/2014/main" id="{C31188ED-9F3A-4CC7-97EF-F7124B809616}"/>
                      </a:ext>
                    </a:extLst>
                  </xdr:cNvPr>
                  <xdr:cNvSpPr/>
                </xdr:nvSpPr>
                <xdr:spPr>
                  <a:xfrm rot="4637631">
                    <a:off x="6794223" y="154356"/>
                    <a:ext cx="1045231" cy="1075861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10" name="Arrow: Circular 9">
                    <a:extLst>
                      <a:ext uri="{FF2B5EF4-FFF2-40B4-BE49-F238E27FC236}">
                        <a16:creationId xmlns:a16="http://schemas.microsoft.com/office/drawing/2014/main" id="{FC1BEAB9-7351-4D22-85C5-F1A7B963A496}"/>
                      </a:ext>
                    </a:extLst>
                  </xdr:cNvPr>
                  <xdr:cNvSpPr/>
                </xdr:nvSpPr>
                <xdr:spPr>
                  <a:xfrm rot="10800000">
                    <a:off x="5871682" y="44139"/>
                    <a:ext cx="1766314" cy="2609513"/>
                  </a:xfrm>
                  <a:prstGeom prst="circularArrow">
                    <a:avLst>
                      <a:gd name="adj1" fmla="val 1953"/>
                      <a:gd name="adj2" fmla="val 657255"/>
                      <a:gd name="adj3" fmla="val 20574101"/>
                      <a:gd name="adj4" fmla="val 14892031"/>
                      <a:gd name="adj5" fmla="val 3531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0" name="Arrow: Circular 19">
                    <a:extLst>
                      <a:ext uri="{FF2B5EF4-FFF2-40B4-BE49-F238E27FC236}">
                        <a16:creationId xmlns:a16="http://schemas.microsoft.com/office/drawing/2014/main" id="{0360202A-6A01-4E98-BC6D-404A162E7B42}"/>
                      </a:ext>
                    </a:extLst>
                  </xdr:cNvPr>
                  <xdr:cNvSpPr/>
                </xdr:nvSpPr>
                <xdr:spPr>
                  <a:xfrm rot="9971301">
                    <a:off x="7311712" y="828653"/>
                    <a:ext cx="460903" cy="541214"/>
                  </a:xfrm>
                  <a:prstGeom prst="circularArrow">
                    <a:avLst>
                      <a:gd name="adj1" fmla="val 7302"/>
                      <a:gd name="adj2" fmla="val 657255"/>
                      <a:gd name="adj3" fmla="val 20424419"/>
                      <a:gd name="adj4" fmla="val 16511627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1" name="Arrow: Circular 20">
                    <a:extLst>
                      <a:ext uri="{FF2B5EF4-FFF2-40B4-BE49-F238E27FC236}">
                        <a16:creationId xmlns:a16="http://schemas.microsoft.com/office/drawing/2014/main" id="{51C8E766-5742-478B-8A61-02C5812F8F7D}"/>
                      </a:ext>
                    </a:extLst>
                  </xdr:cNvPr>
                  <xdr:cNvSpPr/>
                </xdr:nvSpPr>
                <xdr:spPr>
                  <a:xfrm rot="20300409">
                    <a:off x="5117266" y="1105849"/>
                    <a:ext cx="815981" cy="590756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2" name="Arrow: Circular 21">
                    <a:extLst>
                      <a:ext uri="{FF2B5EF4-FFF2-40B4-BE49-F238E27FC236}">
                        <a16:creationId xmlns:a16="http://schemas.microsoft.com/office/drawing/2014/main" id="{56776505-DF06-4350-9015-B93398AE5F52}"/>
                      </a:ext>
                    </a:extLst>
                  </xdr:cNvPr>
                  <xdr:cNvSpPr/>
                </xdr:nvSpPr>
                <xdr:spPr>
                  <a:xfrm rot="5400000" flipH="1">
                    <a:off x="4165716" y="334095"/>
                    <a:ext cx="3068669" cy="4860955"/>
                  </a:xfrm>
                  <a:prstGeom prst="circularArrow">
                    <a:avLst>
                      <a:gd name="adj1" fmla="val 1230"/>
                      <a:gd name="adj2" fmla="val 327149"/>
                      <a:gd name="adj3" fmla="val 20588089"/>
                      <a:gd name="adj4" fmla="val 16073983"/>
                      <a:gd name="adj5" fmla="val 322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</xdr:grpSp>
            <xdr:sp macro="" textlink="">
              <xdr:nvSpPr>
                <xdr:cNvPr id="24" name="Arrow: Circular 23">
                  <a:extLst>
                    <a:ext uri="{FF2B5EF4-FFF2-40B4-BE49-F238E27FC236}">
                      <a16:creationId xmlns:a16="http://schemas.microsoft.com/office/drawing/2014/main" id="{4DCADB5D-98C0-4F26-B22D-EF2C8F0BC708}"/>
                    </a:ext>
                  </a:extLst>
                </xdr:cNvPr>
                <xdr:cNvSpPr/>
              </xdr:nvSpPr>
              <xdr:spPr>
                <a:xfrm rot="17197734">
                  <a:off x="1989178" y="4965434"/>
                  <a:ext cx="720059" cy="592605"/>
                </a:xfrm>
                <a:prstGeom prst="circularArrow">
                  <a:avLst>
                    <a:gd name="adj1" fmla="val 6746"/>
                    <a:gd name="adj2" fmla="val 1016844"/>
                    <a:gd name="adj3" fmla="val 20801224"/>
                    <a:gd name="adj4" fmla="val 9440259"/>
                    <a:gd name="adj5" fmla="val 12500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5" name="Arrow: Circular 24">
                  <a:extLst>
                    <a:ext uri="{FF2B5EF4-FFF2-40B4-BE49-F238E27FC236}">
                      <a16:creationId xmlns:a16="http://schemas.microsoft.com/office/drawing/2014/main" id="{0129B2BB-2F9C-453C-8A5F-D037D33CEAAA}"/>
                    </a:ext>
                  </a:extLst>
                </xdr:cNvPr>
                <xdr:cNvSpPr/>
              </xdr:nvSpPr>
              <xdr:spPr>
                <a:xfrm rot="5400000" flipH="1">
                  <a:off x="1352021" y="4810188"/>
                  <a:ext cx="2066248" cy="2178433"/>
                </a:xfrm>
                <a:prstGeom prst="circularArrow">
                  <a:avLst>
                    <a:gd name="adj1" fmla="val 1230"/>
                    <a:gd name="adj2" fmla="val 327149"/>
                    <a:gd name="adj3" fmla="val 20588089"/>
                    <a:gd name="adj4" fmla="val 16073983"/>
                    <a:gd name="adj5" fmla="val 3224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6" name="Arrow: Circular 25">
                  <a:extLst>
                    <a:ext uri="{FF2B5EF4-FFF2-40B4-BE49-F238E27FC236}">
                      <a16:creationId xmlns:a16="http://schemas.microsoft.com/office/drawing/2014/main" id="{D9D1AE80-4156-4C16-9B0B-EFD445A17C46}"/>
                    </a:ext>
                  </a:extLst>
                </xdr:cNvPr>
                <xdr:cNvSpPr/>
              </xdr:nvSpPr>
              <xdr:spPr>
                <a:xfrm rot="20900049" flipH="1">
                  <a:off x="2463061" y="4473836"/>
                  <a:ext cx="864116" cy="750097"/>
                </a:xfrm>
                <a:prstGeom prst="circularArrow">
                  <a:avLst>
                    <a:gd name="adj1" fmla="val 2887"/>
                    <a:gd name="adj2" fmla="val 671598"/>
                    <a:gd name="adj3" fmla="val 20587825"/>
                    <a:gd name="adj4" fmla="val 16073983"/>
                    <a:gd name="adj5" fmla="val 5465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</xdr:grpSp>
          <xdr:cxnSp macro="">
            <xdr:nvCxnSpPr>
              <xdr:cNvPr id="29" name="Straight Connector 28">
                <a:extLst>
                  <a:ext uri="{FF2B5EF4-FFF2-40B4-BE49-F238E27FC236}">
                    <a16:creationId xmlns:a16="http://schemas.microsoft.com/office/drawing/2014/main" id="{12AE9AFF-733C-414E-3582-FE902F68C236}"/>
                  </a:ext>
                </a:extLst>
              </xdr:cNvPr>
              <xdr:cNvCxnSpPr/>
            </xdr:nvCxnSpPr>
            <xdr:spPr>
              <a:xfrm flipH="1">
                <a:off x="0" y="3297115"/>
                <a:ext cx="9627577" cy="0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1" name="Straight Connector 30">
                <a:extLst>
                  <a:ext uri="{FF2B5EF4-FFF2-40B4-BE49-F238E27FC236}">
                    <a16:creationId xmlns:a16="http://schemas.microsoft.com/office/drawing/2014/main" id="{E0CB4EFD-321A-8C1C-35AB-FF9E7663667D}"/>
                  </a:ext>
                </a:extLst>
              </xdr:cNvPr>
              <xdr:cNvCxnSpPr/>
            </xdr:nvCxnSpPr>
            <xdr:spPr>
              <a:xfrm flipH="1" flipV="1">
                <a:off x="4513385" y="19416"/>
                <a:ext cx="7327" cy="3275134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2" name="Straight Connector 31">
                <a:extLst>
                  <a:ext uri="{FF2B5EF4-FFF2-40B4-BE49-F238E27FC236}">
                    <a16:creationId xmlns:a16="http://schemas.microsoft.com/office/drawing/2014/main" id="{B938159B-0AB0-46BA-927A-D327B4D9020E}"/>
                  </a:ext>
                </a:extLst>
              </xdr:cNvPr>
              <xdr:cNvCxnSpPr/>
            </xdr:nvCxnSpPr>
            <xdr:spPr>
              <a:xfrm flipH="1" flipV="1">
                <a:off x="4696558" y="3294551"/>
                <a:ext cx="7327" cy="3279896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28" name="TextBox 15">
              <a:extLst>
                <a:ext uri="{FF2B5EF4-FFF2-40B4-BE49-F238E27FC236}">
                  <a16:creationId xmlns:a16="http://schemas.microsoft.com/office/drawing/2014/main" id="{C88C88E1-5F75-4A8F-8F84-97BCB0EA835B}"/>
                </a:ext>
              </a:extLst>
            </xdr:cNvPr>
            <xdr:cNvSpPr txBox="1"/>
          </xdr:nvSpPr>
          <xdr:spPr>
            <a:xfrm>
              <a:off x="1655885" y="2642455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Onondaga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4" name="Straight Arrow Connector 33">
              <a:extLst>
                <a:ext uri="{FF2B5EF4-FFF2-40B4-BE49-F238E27FC236}">
                  <a16:creationId xmlns:a16="http://schemas.microsoft.com/office/drawing/2014/main" id="{641E5F62-6FED-207A-E058-33CCA5A3E30C}"/>
                </a:ext>
              </a:extLst>
            </xdr:cNvPr>
            <xdr:cNvCxnSpPr/>
          </xdr:nvCxnSpPr>
          <xdr:spPr>
            <a:xfrm flipH="1" flipV="1">
              <a:off x="1912327" y="1520337"/>
              <a:ext cx="413971" cy="1117355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36" name="TextBox 15">
              <a:extLst>
                <a:ext uri="{FF2B5EF4-FFF2-40B4-BE49-F238E27FC236}">
                  <a16:creationId xmlns:a16="http://schemas.microsoft.com/office/drawing/2014/main" id="{8CF7CE61-8F17-4D45-9E7A-819F9557CF6C}"/>
                </a:ext>
              </a:extLst>
            </xdr:cNvPr>
            <xdr:cNvSpPr txBox="1"/>
          </xdr:nvSpPr>
          <xdr:spPr>
            <a:xfrm>
              <a:off x="408843" y="376970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Jefferson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7" name="Straight Arrow Connector 36">
              <a:extLst>
                <a:ext uri="{FF2B5EF4-FFF2-40B4-BE49-F238E27FC236}">
                  <a16:creationId xmlns:a16="http://schemas.microsoft.com/office/drawing/2014/main" id="{4B02AD2F-8DA1-44A5-A758-FD8726365976}"/>
                </a:ext>
              </a:extLst>
            </xdr:cNvPr>
            <xdr:cNvCxnSpPr/>
          </xdr:nvCxnSpPr>
          <xdr:spPr>
            <a:xfrm>
              <a:off x="1208942" y="655760"/>
              <a:ext cx="694592" cy="71803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41" name="Arrow: Circular 40">
            <a:extLst>
              <a:ext uri="{FF2B5EF4-FFF2-40B4-BE49-F238E27FC236}">
                <a16:creationId xmlns:a16="http://schemas.microsoft.com/office/drawing/2014/main" id="{A945D06A-8EB4-4A79-8B93-92EE8109DC4D}"/>
              </a:ext>
            </a:extLst>
          </xdr:cNvPr>
          <xdr:cNvSpPr/>
        </xdr:nvSpPr>
        <xdr:spPr>
          <a:xfrm rot="5982302">
            <a:off x="5444885" y="217057"/>
            <a:ext cx="1315519" cy="1166330"/>
          </a:xfrm>
          <a:prstGeom prst="circularArrow">
            <a:avLst>
              <a:gd name="adj1" fmla="val 3175"/>
              <a:gd name="adj2" fmla="val 657255"/>
              <a:gd name="adj3" fmla="val 20633049"/>
              <a:gd name="adj4" fmla="val 15779021"/>
              <a:gd name="adj5" fmla="val 7704"/>
            </a:avLst>
          </a:prstGeom>
          <a:solidFill>
            <a:srgbClr val="C0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71449"/>
          <a:ext cx="3932843" cy="4241543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17762</xdr:colOff>
      <xdr:row>0</xdr:row>
      <xdr:rowOff>105750</xdr:rowOff>
    </xdr:from>
    <xdr:to>
      <xdr:col>18</xdr:col>
      <xdr:colOff>29608</xdr:colOff>
      <xdr:row>30</xdr:row>
      <xdr:rowOff>171815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9DF0F08D-F346-6865-A4F7-943693B03DD2}"/>
            </a:ext>
          </a:extLst>
        </xdr:cNvPr>
        <xdr:cNvGrpSpPr/>
      </xdr:nvGrpSpPr>
      <xdr:grpSpPr>
        <a:xfrm>
          <a:off x="6478197" y="105750"/>
          <a:ext cx="5180194" cy="5532587"/>
          <a:chOff x="6478197" y="105750"/>
          <a:chExt cx="5180194" cy="5532587"/>
        </a:xfrm>
      </xdr:grpSpPr>
      <xdr:pic>
        <xdr:nvPicPr>
          <xdr:cNvPr id="44" name="Picture 43">
            <a:extLst>
              <a:ext uri="{FF2B5EF4-FFF2-40B4-BE49-F238E27FC236}">
                <a16:creationId xmlns:a16="http://schemas.microsoft.com/office/drawing/2014/main" id="{7E910EB2-25F5-B920-FE05-CF839EEB37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61442" y="3798197"/>
            <a:ext cx="2538971" cy="1840140"/>
          </a:xfrm>
          <a:prstGeom prst="rect">
            <a:avLst/>
          </a:prstGeom>
        </xdr:spPr>
      </xdr:pic>
      <xdr:pic>
        <xdr:nvPicPr>
          <xdr:cNvPr id="43" name="Picture 42">
            <a:extLst>
              <a:ext uri="{FF2B5EF4-FFF2-40B4-BE49-F238E27FC236}">
                <a16:creationId xmlns:a16="http://schemas.microsoft.com/office/drawing/2014/main" id="{68DB1B32-18AA-2C41-A46E-B7FDA42753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052272" y="2000870"/>
            <a:ext cx="2606119" cy="1817007"/>
          </a:xfrm>
          <a:prstGeom prst="rect">
            <a:avLst/>
          </a:prstGeom>
        </xdr:spPr>
      </xdr:pic>
      <xdr:pic>
        <xdr:nvPicPr>
          <xdr:cNvPr id="42" name="Picture 41">
            <a:extLst>
              <a:ext uri="{FF2B5EF4-FFF2-40B4-BE49-F238E27FC236}">
                <a16:creationId xmlns:a16="http://schemas.microsoft.com/office/drawing/2014/main" id="{F6245D63-DFDB-EE89-0823-7AD5D487C7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063330" y="162131"/>
            <a:ext cx="2566525" cy="1842259"/>
          </a:xfrm>
          <a:prstGeom prst="rect">
            <a:avLst/>
          </a:prstGeom>
        </xdr:spPr>
      </xdr:pic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B14BC2A3-84FE-76E6-3DA1-1A3C3F5613E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1133" y="3836089"/>
            <a:ext cx="2440479" cy="1792057"/>
          </a:xfrm>
          <a:prstGeom prst="rect">
            <a:avLst/>
          </a:prstGeom>
        </xdr:spPr>
      </xdr:pic>
      <xdr:pic>
        <xdr:nvPicPr>
          <xdr:cNvPr id="40" name="Picture 39">
            <a:extLst>
              <a:ext uri="{FF2B5EF4-FFF2-40B4-BE49-F238E27FC236}">
                <a16:creationId xmlns:a16="http://schemas.microsoft.com/office/drawing/2014/main" id="{A26701A3-684B-3535-642B-4D029AC142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478197" y="2013915"/>
            <a:ext cx="2509676" cy="1823367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AAFEEE30-B089-044F-3177-205A39AAAD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480507" y="179939"/>
            <a:ext cx="2520198" cy="1862346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4CB97176-1AB9-4AEA-BE5D-E9EA597140A2}"/>
              </a:ext>
            </a:extLst>
          </xdr:cNvPr>
          <xdr:cNvGrpSpPr/>
        </xdr:nvGrpSpPr>
        <xdr:grpSpPr>
          <a:xfrm>
            <a:off x="6479476" y="105750"/>
            <a:ext cx="3888045" cy="4008569"/>
            <a:chOff x="0" y="148090"/>
            <a:chExt cx="3892960" cy="399667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6845EB9-FD7F-4A23-0691-B5D53D958E01}"/>
                </a:ext>
              </a:extLst>
            </xdr:cNvPr>
            <xdr:cNvSpPr txBox="1"/>
          </xdr:nvSpPr>
          <xdr:spPr>
            <a:xfrm>
              <a:off x="14288" y="14809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490932E-9BB5-5BCD-AC9D-6633A59107AD}"/>
                </a:ext>
              </a:extLst>
            </xdr:cNvPr>
            <xdr:cNvSpPr txBox="1"/>
          </xdr:nvSpPr>
          <xdr:spPr>
            <a:xfrm>
              <a:off x="2553923" y="150252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94C6D34-9781-A746-D64B-CE6663B938D1}"/>
                </a:ext>
              </a:extLst>
            </xdr:cNvPr>
            <xdr:cNvSpPr txBox="1"/>
          </xdr:nvSpPr>
          <xdr:spPr>
            <a:xfrm>
              <a:off x="0" y="19626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4DA71045-F597-034D-F462-27BD62489B7E}"/>
                </a:ext>
              </a:extLst>
            </xdr:cNvPr>
            <xdr:cNvSpPr txBox="1"/>
          </xdr:nvSpPr>
          <xdr:spPr>
            <a:xfrm>
              <a:off x="2540856" y="19554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E5FBB1D-B7B5-8C4F-9E02-0EA657B8581E}"/>
                </a:ext>
              </a:extLst>
            </xdr:cNvPr>
            <xdr:cNvSpPr txBox="1"/>
          </xdr:nvSpPr>
          <xdr:spPr>
            <a:xfrm>
              <a:off x="0" y="377638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38DE11D0-02CC-52B6-2B7E-AE9C02604115}"/>
                </a:ext>
              </a:extLst>
            </xdr:cNvPr>
            <xdr:cNvSpPr txBox="1"/>
          </xdr:nvSpPr>
          <xdr:spPr>
            <a:xfrm>
              <a:off x="2607653" y="3768999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 editAs="oneCell">
    <xdr:from>
      <xdr:col>19</xdr:col>
      <xdr:colOff>0</xdr:colOff>
      <xdr:row>1</xdr:row>
      <xdr:rowOff>0</xdr:rowOff>
    </xdr:from>
    <xdr:to>
      <xdr:col>31</xdr:col>
      <xdr:colOff>12032</xdr:colOff>
      <xdr:row>24</xdr:row>
      <xdr:rowOff>129801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67A517-7956-6817-1FED-D3FB6751E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50" y="180474"/>
          <a:ext cx="7772400" cy="4280695"/>
        </a:xfrm>
        <a:prstGeom prst="rect">
          <a:avLst/>
        </a:prstGeom>
      </xdr:spPr>
    </xdr:pic>
    <xdr:clientData/>
  </xdr:twoCellAnchor>
  <xdr:twoCellAnchor>
    <xdr:from>
      <xdr:col>19</xdr:col>
      <xdr:colOff>411623</xdr:colOff>
      <xdr:row>29</xdr:row>
      <xdr:rowOff>95874</xdr:rowOff>
    </xdr:from>
    <xdr:to>
      <xdr:col>30</xdr:col>
      <xdr:colOff>188692</xdr:colOff>
      <xdr:row>55</xdr:row>
      <xdr:rowOff>94835</xdr:rowOff>
    </xdr:to>
    <xdr:grpSp>
      <xdr:nvGrpSpPr>
        <xdr:cNvPr id="50" name="Group 49">
          <a:extLst>
            <a:ext uri="{FF2B5EF4-FFF2-40B4-BE49-F238E27FC236}">
              <a16:creationId xmlns:a16="http://schemas.microsoft.com/office/drawing/2014/main" id="{A0492241-0B56-10E2-F21C-5D5C6A3BF7F0}"/>
            </a:ext>
          </a:extLst>
        </xdr:cNvPr>
        <xdr:cNvGrpSpPr/>
      </xdr:nvGrpSpPr>
      <xdr:grpSpPr>
        <a:xfrm>
          <a:off x="12686449" y="5380178"/>
          <a:ext cx="6883547" cy="4736614"/>
          <a:chOff x="12686449" y="5380178"/>
          <a:chExt cx="6883547" cy="4736614"/>
        </a:xfrm>
      </xdr:grpSpPr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8947E45F-664C-9A74-C20F-0580DD3ABA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2686449" y="5434631"/>
            <a:ext cx="6883547" cy="4682161"/>
          </a:xfrm>
          <a:prstGeom prst="rect">
            <a:avLst/>
          </a:prstGeom>
        </xdr:spPr>
      </xdr:pic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BCB646D8-81CF-712A-78A5-90A2E32F42E7}"/>
              </a:ext>
            </a:extLst>
          </xdr:cNvPr>
          <xdr:cNvGrpSpPr/>
        </xdr:nvGrpSpPr>
        <xdr:grpSpPr>
          <a:xfrm>
            <a:off x="12693105" y="5380178"/>
            <a:ext cx="4770418" cy="3508845"/>
            <a:chOff x="12693098" y="5375413"/>
            <a:chExt cx="4752702" cy="3507654"/>
          </a:xfrm>
        </xdr:grpSpPr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FA80DE4-7F95-418E-9B29-42B49603F029}"/>
                </a:ext>
              </a:extLst>
            </xdr:cNvPr>
            <xdr:cNvSpPr txBox="1"/>
          </xdr:nvSpPr>
          <xdr:spPr>
            <a:xfrm>
              <a:off x="12707350" y="5381512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AE77D604-7530-4D0A-A5CE-F4D94E190A96}"/>
                </a:ext>
              </a:extLst>
            </xdr:cNvPr>
            <xdr:cNvSpPr txBox="1"/>
          </xdr:nvSpPr>
          <xdr:spPr>
            <a:xfrm>
              <a:off x="16147466" y="5375413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8C3D987-A287-4269-9B6F-DBCA146AC185}"/>
                </a:ext>
              </a:extLst>
            </xdr:cNvPr>
            <xdr:cNvSpPr txBox="1"/>
          </xdr:nvSpPr>
          <xdr:spPr>
            <a:xfrm>
              <a:off x="12693098" y="693072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0655159B-A2A3-40E7-9CF2-B4A762140412}"/>
                </a:ext>
              </a:extLst>
            </xdr:cNvPr>
            <xdr:cNvSpPr txBox="1"/>
          </xdr:nvSpPr>
          <xdr:spPr>
            <a:xfrm>
              <a:off x="16138495" y="6927898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B08C584B-61D6-4035-BCEA-CD512FBE6930}"/>
                </a:ext>
              </a:extLst>
            </xdr:cNvPr>
            <xdr:cNvSpPr txBox="1"/>
          </xdr:nvSpPr>
          <xdr:spPr>
            <a:xfrm>
              <a:off x="12701381" y="8512207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2DAA1BA-3653-4866-A564-6F194BBD8950}"/>
                </a:ext>
              </a:extLst>
            </xdr:cNvPr>
            <xdr:cNvSpPr txBox="1"/>
          </xdr:nvSpPr>
          <xdr:spPr>
            <a:xfrm>
              <a:off x="16163693" y="851020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52698" y="380997"/>
              <a:ext cx="3143251" cy="378142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22" zoomScale="130" zoomScaleNormal="130" workbookViewId="0">
      <selection activeCell="R51" sqref="R51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183</v>
      </c>
      <c r="Q1" t="s">
        <v>2</v>
      </c>
      <c r="R1" t="s">
        <v>184</v>
      </c>
      <c r="S1" t="s">
        <v>2</v>
      </c>
      <c r="T1" t="s">
        <v>185</v>
      </c>
      <c r="U1" t="s">
        <v>2</v>
      </c>
      <c r="V1" t="s">
        <v>186</v>
      </c>
      <c r="W1" t="s">
        <v>3</v>
      </c>
      <c r="X1" t="s">
        <v>187</v>
      </c>
      <c r="Y1" t="s">
        <v>3</v>
      </c>
      <c r="Z1" t="s">
        <v>188</v>
      </c>
      <c r="AA1" t="s">
        <v>3</v>
      </c>
    </row>
    <row r="2" spans="2:65" x14ac:dyDescent="0.45">
      <c r="B2" t="s">
        <v>1</v>
      </c>
      <c r="C2" t="s">
        <v>270</v>
      </c>
      <c r="D2" t="s">
        <v>1</v>
      </c>
      <c r="E2" t="s">
        <v>271</v>
      </c>
      <c r="F2" t="s">
        <v>1</v>
      </c>
      <c r="G2" t="s">
        <v>272</v>
      </c>
      <c r="H2" t="s">
        <v>1</v>
      </c>
      <c r="I2" t="s">
        <v>270</v>
      </c>
      <c r="J2" t="s">
        <v>1</v>
      </c>
      <c r="K2" t="s">
        <v>271</v>
      </c>
      <c r="L2" t="s">
        <v>1</v>
      </c>
      <c r="M2" t="s">
        <v>272</v>
      </c>
      <c r="P2" t="s">
        <v>1</v>
      </c>
      <c r="Q2" t="s">
        <v>270</v>
      </c>
      <c r="R2" t="s">
        <v>1</v>
      </c>
      <c r="S2" t="s">
        <v>271</v>
      </c>
      <c r="T2" t="s">
        <v>1</v>
      </c>
      <c r="U2" t="s">
        <v>272</v>
      </c>
      <c r="V2" t="s">
        <v>1</v>
      </c>
      <c r="W2" t="s">
        <v>270</v>
      </c>
      <c r="X2" t="s">
        <v>1</v>
      </c>
      <c r="Y2" t="s">
        <v>271</v>
      </c>
      <c r="Z2" t="s">
        <v>1</v>
      </c>
      <c r="AA2" t="s">
        <v>272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190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189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189</v>
      </c>
      <c r="AT5" s="2" t="s">
        <v>215</v>
      </c>
      <c r="AU5" s="2" t="s">
        <v>216</v>
      </c>
      <c r="AV5" s="2" t="s">
        <v>217</v>
      </c>
      <c r="AW5" s="2" t="s">
        <v>218</v>
      </c>
      <c r="AX5" s="2" t="s">
        <v>219</v>
      </c>
      <c r="AY5" s="2" t="s">
        <v>220</v>
      </c>
      <c r="BG5" t="s">
        <v>189</v>
      </c>
      <c r="BH5" s="2" t="s">
        <v>215</v>
      </c>
      <c r="BI5" s="2" t="s">
        <v>216</v>
      </c>
      <c r="BJ5" s="2" t="s">
        <v>217</v>
      </c>
      <c r="BK5" s="2" t="s">
        <v>218</v>
      </c>
      <c r="BL5" s="2" t="s">
        <v>219</v>
      </c>
      <c r="BM5" s="2" t="s">
        <v>220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192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192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273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191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191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286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193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193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222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196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196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287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195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195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221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194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194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197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197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198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198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199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199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200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200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201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201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202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202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203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203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204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204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205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205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206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206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207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207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208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208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273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192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192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223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191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191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274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193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193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289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196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196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226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195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195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288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194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194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224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225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197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197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198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198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199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199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200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200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201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201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202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202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209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209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210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210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211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211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212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212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213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213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214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214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55" zoomScale="55" zoomScaleNormal="55" workbookViewId="0">
      <selection activeCell="H129" sqref="H129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P112" zoomScale="115" zoomScaleNormal="115" workbookViewId="0">
      <selection activeCell="AS143" sqref="AS143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313</v>
      </c>
      <c r="D101" s="3" t="s">
        <v>314</v>
      </c>
      <c r="E101" s="3" t="s">
        <v>315</v>
      </c>
      <c r="F101" s="3" t="s">
        <v>316</v>
      </c>
      <c r="G101" s="3" t="s">
        <v>317</v>
      </c>
      <c r="H101" s="3" t="s">
        <v>318</v>
      </c>
      <c r="I101" s="3" t="s">
        <v>319</v>
      </c>
      <c r="J101" s="3" t="s">
        <v>330</v>
      </c>
      <c r="K101" s="3" t="s">
        <v>320</v>
      </c>
      <c r="L101" s="3" t="s">
        <v>321</v>
      </c>
      <c r="M101" s="3" t="s">
        <v>322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323</v>
      </c>
      <c r="AE101" s="3" t="s">
        <v>324</v>
      </c>
      <c r="AF101" s="3" t="s">
        <v>325</v>
      </c>
      <c r="AG101" s="3" t="s">
        <v>326</v>
      </c>
      <c r="AH101" s="3" t="s">
        <v>327</v>
      </c>
      <c r="AI101" s="3" t="s">
        <v>328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279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abSelected="1" zoomScale="130" zoomScaleNormal="130" workbookViewId="0">
      <selection activeCell="O14" sqref="O14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A28" zoomScale="85" zoomScaleNormal="85" workbookViewId="0">
      <selection activeCell="T70" sqref="T70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227</v>
      </c>
      <c r="G1" t="s">
        <v>228</v>
      </c>
      <c r="L1" t="s">
        <v>229</v>
      </c>
      <c r="S1" t="s">
        <v>230</v>
      </c>
      <c r="V1" t="s">
        <v>231</v>
      </c>
    </row>
    <row r="2" spans="1:24" x14ac:dyDescent="0.45">
      <c r="A2" t="s">
        <v>232</v>
      </c>
      <c r="B2" t="s">
        <v>233</v>
      </c>
      <c r="D2" t="s">
        <v>234</v>
      </c>
      <c r="E2" t="s">
        <v>235</v>
      </c>
      <c r="G2" t="s">
        <v>233</v>
      </c>
      <c r="I2" t="s">
        <v>234</v>
      </c>
      <c r="J2" t="s">
        <v>235</v>
      </c>
      <c r="L2" t="s">
        <v>233</v>
      </c>
      <c r="N2" t="s">
        <v>234</v>
      </c>
      <c r="O2" t="s">
        <v>235</v>
      </c>
      <c r="P2" t="s">
        <v>236</v>
      </c>
      <c r="S2" t="s">
        <v>233</v>
      </c>
      <c r="T2" t="s">
        <v>237</v>
      </c>
      <c r="U2" t="s">
        <v>234</v>
      </c>
      <c r="V2" t="s">
        <v>233</v>
      </c>
      <c r="W2" t="s">
        <v>237</v>
      </c>
      <c r="X2" t="s">
        <v>234</v>
      </c>
    </row>
    <row r="3" spans="1:24" x14ac:dyDescent="0.45">
      <c r="A3" t="s">
        <v>244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249</v>
      </c>
      <c r="S3" s="4">
        <v>0.18</v>
      </c>
      <c r="T3" s="4">
        <v>7.0000000000000007E-2</v>
      </c>
      <c r="U3" s="4">
        <v>0.05</v>
      </c>
      <c r="V3" t="s">
        <v>239</v>
      </c>
      <c r="W3" t="s">
        <v>240</v>
      </c>
      <c r="X3" t="s">
        <v>241</v>
      </c>
    </row>
    <row r="4" spans="1:24" x14ac:dyDescent="0.45">
      <c r="A4" t="s">
        <v>242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280</v>
      </c>
      <c r="S4">
        <v>5</v>
      </c>
      <c r="T4">
        <v>10</v>
      </c>
      <c r="U4">
        <v>20</v>
      </c>
      <c r="V4" t="s">
        <v>243</v>
      </c>
      <c r="X4" t="s">
        <v>241</v>
      </c>
    </row>
    <row r="5" spans="1:24" x14ac:dyDescent="0.45">
      <c r="A5" t="s">
        <v>238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281</v>
      </c>
      <c r="S5">
        <v>0.67</v>
      </c>
      <c r="T5">
        <v>1</v>
      </c>
      <c r="U5">
        <f>2-S5</f>
        <v>1.33</v>
      </c>
      <c r="V5" t="s">
        <v>245</v>
      </c>
      <c r="W5" t="s">
        <v>246</v>
      </c>
      <c r="X5" t="s">
        <v>247</v>
      </c>
    </row>
    <row r="6" spans="1:24" x14ac:dyDescent="0.45">
      <c r="A6" t="s">
        <v>249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282</v>
      </c>
      <c r="S6">
        <v>0.67</v>
      </c>
      <c r="T6">
        <v>1</v>
      </c>
      <c r="U6">
        <f t="shared" ref="U6:U7" si="7">2-S6</f>
        <v>1.33</v>
      </c>
      <c r="V6" t="s">
        <v>245</v>
      </c>
      <c r="W6" t="s">
        <v>246</v>
      </c>
      <c r="X6" t="s">
        <v>247</v>
      </c>
    </row>
    <row r="7" spans="1:24" x14ac:dyDescent="0.45">
      <c r="A7" t="s">
        <v>329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283</v>
      </c>
      <c r="S7">
        <v>0.67</v>
      </c>
      <c r="T7">
        <v>1</v>
      </c>
      <c r="U7">
        <f t="shared" si="7"/>
        <v>1.33</v>
      </c>
      <c r="V7" t="s">
        <v>245</v>
      </c>
      <c r="W7" t="s">
        <v>246</v>
      </c>
      <c r="X7" t="s">
        <v>247</v>
      </c>
    </row>
    <row r="8" spans="1:24" x14ac:dyDescent="0.45">
      <c r="A8" t="s">
        <v>251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284</v>
      </c>
      <c r="S8">
        <v>0.92</v>
      </c>
      <c r="T8">
        <v>1</v>
      </c>
      <c r="U8">
        <f>2-S8</f>
        <v>1.08</v>
      </c>
      <c r="V8" t="s">
        <v>250</v>
      </c>
      <c r="X8" t="s">
        <v>250</v>
      </c>
    </row>
    <row r="9" spans="1:24" x14ac:dyDescent="0.45">
      <c r="A9" t="s">
        <v>253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251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252</v>
      </c>
      <c r="W9" t="s">
        <v>241</v>
      </c>
      <c r="X9" t="s">
        <v>252</v>
      </c>
    </row>
    <row r="10" spans="1:24" x14ac:dyDescent="0.45">
      <c r="A10" t="s">
        <v>254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238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252</v>
      </c>
      <c r="W10" t="s">
        <v>241</v>
      </c>
      <c r="X10" t="s">
        <v>252</v>
      </c>
    </row>
    <row r="11" spans="1:24" x14ac:dyDescent="0.45">
      <c r="A11" t="s">
        <v>248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285</v>
      </c>
      <c r="S11" s="7">
        <f>75/150</f>
        <v>0.5</v>
      </c>
      <c r="T11">
        <v>1</v>
      </c>
      <c r="U11" s="7">
        <f>160/150</f>
        <v>1.0666666666666667</v>
      </c>
      <c r="V11" s="11" t="s">
        <v>255</v>
      </c>
    </row>
    <row r="12" spans="1:24" x14ac:dyDescent="0.45">
      <c r="A12" t="s">
        <v>275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275</v>
      </c>
      <c r="S12" s="5">
        <v>4.5999999999999999E-2</v>
      </c>
      <c r="T12" s="5">
        <v>0.06</v>
      </c>
      <c r="U12" s="5">
        <v>0.151</v>
      </c>
      <c r="V12" s="11" t="s">
        <v>276</v>
      </c>
      <c r="W12" t="s">
        <v>277</v>
      </c>
      <c r="X12" t="s">
        <v>276</v>
      </c>
    </row>
    <row r="14" spans="1:24" x14ac:dyDescent="0.45">
      <c r="B14" t="s">
        <v>227</v>
      </c>
      <c r="G14" t="s">
        <v>228</v>
      </c>
      <c r="L14" t="s">
        <v>229</v>
      </c>
    </row>
    <row r="15" spans="1:24" x14ac:dyDescent="0.45">
      <c r="B15" t="s">
        <v>256</v>
      </c>
      <c r="C15" t="s">
        <v>237</v>
      </c>
      <c r="D15" t="s">
        <v>257</v>
      </c>
      <c r="E15" t="s">
        <v>235</v>
      </c>
      <c r="G15" t="s">
        <v>258</v>
      </c>
      <c r="H15" t="s">
        <v>237</v>
      </c>
      <c r="I15" t="s">
        <v>259</v>
      </c>
      <c r="J15" t="s">
        <v>235</v>
      </c>
      <c r="L15" t="s">
        <v>260</v>
      </c>
      <c r="M15" t="s">
        <v>237</v>
      </c>
      <c r="N15" t="s">
        <v>261</v>
      </c>
      <c r="O15" t="s">
        <v>235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227</v>
      </c>
      <c r="G44" t="s">
        <v>228</v>
      </c>
      <c r="L44" t="s">
        <v>229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opLeftCell="M25" zoomScale="115" zoomScaleNormal="115" workbookViewId="0">
      <selection activeCell="U58" sqref="U58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301</v>
      </c>
      <c r="K41" t="s">
        <v>304</v>
      </c>
      <c r="L41" t="s">
        <v>298</v>
      </c>
      <c r="M41" t="s">
        <v>307</v>
      </c>
      <c r="N41" t="s">
        <v>295</v>
      </c>
      <c r="O41" t="s">
        <v>310</v>
      </c>
    </row>
    <row r="42" spans="1:15" x14ac:dyDescent="0.45">
      <c r="J42" t="s">
        <v>302</v>
      </c>
      <c r="K42" t="s">
        <v>305</v>
      </c>
      <c r="L42" t="s">
        <v>299</v>
      </c>
      <c r="M42" t="s">
        <v>308</v>
      </c>
      <c r="N42" t="s">
        <v>296</v>
      </c>
      <c r="O42" t="s">
        <v>311</v>
      </c>
    </row>
    <row r="43" spans="1:15" x14ac:dyDescent="0.45">
      <c r="J43" t="s">
        <v>303</v>
      </c>
      <c r="K43" t="s">
        <v>306</v>
      </c>
      <c r="L43" t="s">
        <v>300</v>
      </c>
      <c r="M43" t="s">
        <v>309</v>
      </c>
      <c r="N43" t="s">
        <v>297</v>
      </c>
      <c r="O43" t="s">
        <v>312</v>
      </c>
    </row>
    <row r="54" spans="1:1" x14ac:dyDescent="0.45">
      <c r="A54">
        <v>4503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292</v>
      </c>
      <c r="B1" t="s">
        <v>290</v>
      </c>
      <c r="C1" t="s">
        <v>291</v>
      </c>
      <c r="J1" t="s">
        <v>293</v>
      </c>
      <c r="K1" t="s">
        <v>294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278</v>
      </c>
      <c r="B1" s="12">
        <f>39.011+50.231</f>
        <v>89.242000000000004</v>
      </c>
    </row>
    <row r="2" spans="1:6" x14ac:dyDescent="0.45">
      <c r="A2" t="s">
        <v>262</v>
      </c>
      <c r="B2" s="12">
        <f>9.695+3.281+1.011+0.314+1.533+0.476</f>
        <v>16.309999999999999</v>
      </c>
    </row>
    <row r="3" spans="1:6" x14ac:dyDescent="0.45">
      <c r="A3" t="s">
        <v>263</v>
      </c>
      <c r="B3" s="13">
        <f>PV(9%/4,40,1)/40</f>
        <v>-0.6548380551436761</v>
      </c>
      <c r="E3" t="s">
        <v>264</v>
      </c>
      <c r="F3">
        <v>3938.6015136228598</v>
      </c>
    </row>
    <row r="4" spans="1:6" x14ac:dyDescent="0.45">
      <c r="A4" t="s">
        <v>267</v>
      </c>
      <c r="B4">
        <v>12.1</v>
      </c>
      <c r="E4" t="s">
        <v>265</v>
      </c>
      <c r="F4" s="14">
        <f>(1-B3)*(77606*(F3*1000/(660))^(0.6194))/(F3*120)</f>
        <v>59.272992986236197</v>
      </c>
    </row>
    <row r="7" spans="1:6" x14ac:dyDescent="0.45">
      <c r="A7" t="s">
        <v>266</v>
      </c>
      <c r="B7" s="13">
        <f>B4-B1+B2+F4</f>
        <v>-1.5590070137638108</v>
      </c>
    </row>
    <row r="10" spans="1:6" x14ac:dyDescent="0.45">
      <c r="A10" t="s">
        <v>268</v>
      </c>
    </row>
    <row r="15" spans="1:6" x14ac:dyDescent="0.45">
      <c r="A15" t="s">
        <v>269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2023-07-12T14:54:53Z</dcterms:modified>
</cp:coreProperties>
</file>